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ómo usarla" sheetId="1" state="visible" r:id="rId3"/>
    <sheet name="Escandallo" sheetId="2" state="visible" r:id="rId4"/>
    <sheet name="Resumen cart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8" authorId="0">
      <text>
        <r>
          <rPr>
            <sz val="10"/>
            <rFont val="Arial"/>
            <family val="2"/>
          </rPr>
          <t xml:space="preserve">IVA de restauración en España: 10 %.</t>
        </r>
      </text>
    </comment>
    <comment ref="C9" authorId="0">
      <text>
        <r>
          <rPr>
            <sz val="10"/>
            <rFont val="Arial"/>
            <family val="2"/>
          </rPr>
          <t xml:space="preserve">Referencia habitual: 25-35 % del precio sin IVA.</t>
        </r>
      </text>
    </comment>
    <comment ref="D12" authorId="0">
      <text>
        <r>
          <rPr>
            <sz val="10"/>
            <rFont val="Arial"/>
            <family val="2"/>
          </rPr>
          <t xml:space="preserve">Lo que se pierde al limpiar o cocinar. Ejemplo: de 400 g de lubina entera aprovechas 200 g → 50 %.</t>
        </r>
      </text>
    </comment>
  </commentList>
</comments>
</file>

<file path=xl/sharedStrings.xml><?xml version="1.0" encoding="utf-8"?>
<sst xmlns="http://schemas.openxmlformats.org/spreadsheetml/2006/main" count="62" uniqueCount="57">
  <si>
    <t xml:space="preserve">Plantilla de escandallo · Daniel Cortés, consultor de hostelería</t>
  </si>
  <si>
    <t xml:space="preserve">www.consultorhosteleria.es</t>
  </si>
  <si>
    <t xml:space="preserve">Cómo usarla</t>
  </si>
  <si>
    <t xml:space="preserve">1. Ve a la hoja "Escandallo". Tiene rellenado un ejemplo (lubina a la plancha) para que veas cómo funciona.</t>
  </si>
  <si>
    <t xml:space="preserve">2. Rellena solo las celdas amarillas: nombre del plato, raciones, precio en carta, IVA y food cost objetivo.</t>
  </si>
  <si>
    <t xml:space="preserve">3. En la tabla, pon cada ingrediente con su cantidad NETA (lo que va al plato) y su % de merma.</t>
  </si>
  <si>
    <t xml:space="preserve">   Si ya sabes la cantidad en bruto (lo que sale del almacén), pon esa cantidad y 0 % de merma.</t>
  </si>
  <si>
    <t xml:space="preserve">4. La cantidad va en la misma unidad que el precio: kg con €/kg, litros con €/l, unidades con €/ud.</t>
  </si>
  <si>
    <t xml:space="preserve">   Ejemplo: 200 g de lubina a 12 €/kg → cantidad 0,200 y precio 12,00.</t>
  </si>
  <si>
    <t xml:space="preserve">5. Las celdas blancas se calculan solas: coste por ración, food cost, margen y precio recomendado.</t>
  </si>
  <si>
    <t xml:space="preserve">6. Para otro plato, duplica la hoja "Escandallo" (clic derecho en la pestaña → Mover o copiar → Crear una copia).</t>
  </si>
  <si>
    <t xml:space="preserve">7. Apunta cada plato en "Resumen carta" para ver de un vistazo cuáles te dejan más y menos margen.</t>
  </si>
  <si>
    <t xml:space="preserve">Referencias orientativas</t>
  </si>
  <si>
    <t xml:space="preserve">• Food cost de un plato: entre el 25 % y el 35 % del precio sin IVA es lo habitual en restaurantes.</t>
  </si>
  <si>
    <t xml:space="preserve">• IVA de la restauración en España: 10 %.</t>
  </si>
  <si>
    <t xml:space="preserve">• Revisa los escandallos cada vez que cambie el precio de un proveedor, o como mínimo cada 3 meses.</t>
  </si>
  <si>
    <t xml:space="preserve">¿Quieres que revise tu carta?</t>
  </si>
  <si>
    <t xml:space="preserve">Te digo gratis 3 cambios concretos para ganar más con tu carta: www.consultorhosteleria.es/revision-carta/</t>
  </si>
  <si>
    <t xml:space="preserve">WhatsApp: 640 100 549</t>
  </si>
  <si>
    <t xml:space="preserve">Escandallo de plato</t>
  </si>
  <si>
    <t xml:space="preserve">Rellena solo las celdas amarillas. El resto se calcula solo.</t>
  </si>
  <si>
    <t xml:space="preserve">Plato</t>
  </si>
  <si>
    <t xml:space="preserve">Lubina a la plancha con patata y verduras</t>
  </si>
  <si>
    <t xml:space="preserve">Raciones que salen de la receta</t>
  </si>
  <si>
    <t xml:space="preserve">Precio en carta (IVA incluido)</t>
  </si>
  <si>
    <t xml:space="preserve">IVA</t>
  </si>
  <si>
    <t xml:space="preserve">Food cost objetivo</t>
  </si>
  <si>
    <t xml:space="preserve">Ingrediente</t>
  </si>
  <si>
    <t xml:space="preserve">Cantidad neta</t>
  </si>
  <si>
    <t xml:space="preserve">% merma</t>
  </si>
  <si>
    <t xml:space="preserve">Cantidad bruta</t>
  </si>
  <si>
    <t xml:space="preserve">Unidad</t>
  </si>
  <si>
    <t xml:space="preserve">Precio compra (€/unidad)</t>
  </si>
  <si>
    <t xml:space="preserve">Coste</t>
  </si>
  <si>
    <t xml:space="preserve">Lubina entera</t>
  </si>
  <si>
    <t xml:space="preserve">kg</t>
  </si>
  <si>
    <t xml:space="preserve">Patata</t>
  </si>
  <si>
    <t xml:space="preserve">Calabacín y pimiento</t>
  </si>
  <si>
    <t xml:space="preserve">Aceite de oliva virgen extra</t>
  </si>
  <si>
    <t xml:space="preserve">l</t>
  </si>
  <si>
    <t xml:space="preserve">Varios (sal, ajo, perejil, limón)</t>
  </si>
  <si>
    <t xml:space="preserve">ud</t>
  </si>
  <si>
    <t xml:space="preserve">Coste total de la receta</t>
  </si>
  <si>
    <t xml:space="preserve">Coste por ración</t>
  </si>
  <si>
    <t xml:space="preserve">Precio en carta sin IVA</t>
  </si>
  <si>
    <t xml:space="preserve">Food cost del plato</t>
  </si>
  <si>
    <t xml:space="preserve">Margen bruto por ración</t>
  </si>
  <si>
    <t xml:space="preserve">Precio recomendado sin IVA</t>
  </si>
  <si>
    <t xml:space="preserve">Precio recomendado con IVA</t>
  </si>
  <si>
    <t xml:space="preserve">Plantilla gratuita de www.consultorhosteleria.es · Daniel Cortés, consultor de hostelería</t>
  </si>
  <si>
    <t xml:space="preserve">Resumen de la carta</t>
  </si>
  <si>
    <t xml:space="preserve">Copia aquí el coste por ración de cada escandallo y su precio en carta.</t>
  </si>
  <si>
    <t xml:space="preserve">Precio en carta (IVA incl.)</t>
  </si>
  <si>
    <t xml:space="preserve">Precio sin IVA</t>
  </si>
  <si>
    <t xml:space="preserve">Food cost</t>
  </si>
  <si>
    <t xml:space="preserve">Margen bruto (€)</t>
  </si>
  <si>
    <t xml:space="preserve">Food cost medio de la carta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</si>
</sst>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.00&quot; €&quot;;\-#,##0.00&quot; €&quot;;\-"/>
    <numFmt numFmtId="167" formatCode="0.0%;\-0.0%;\-"/>
    <numFmt numFmtId="168" formatCode="#,##0.000"/>
    <numFmt numFmtId="169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41"/>
      <name val="Arial"/>
      <family val="0"/>
      <charset val="1"/>
    </font>
    <font>
      <sz val="10"/>
      <color rgb="FFB8860B"/>
      <name val="Arial"/>
      <family val="0"/>
      <charset val="1"/>
    </font>
    <font>
      <b val="true"/>
      <sz val="12"/>
      <color rgb="FF1B2A41"/>
      <name val="Arial"/>
      <family val="0"/>
      <charset val="1"/>
    </font>
    <font>
      <sz val="11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B2A41"/>
      <name val="Arial"/>
      <family val="0"/>
      <charset val="1"/>
    </font>
    <font>
      <b val="true"/>
      <sz val="11"/>
      <color rgb="FFB8860B"/>
      <name val="Arial"/>
      <family val="0"/>
      <charset val="1"/>
    </font>
    <font>
      <b val="true"/>
      <sz val="10"/>
      <color rgb="FFB8860B"/>
      <name val="Arial"/>
      <family val="0"/>
      <charset val="1"/>
    </font>
    <font>
      <i val="true"/>
      <sz val="9"/>
      <color rgb="FF888888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2F2F2"/>
      </patternFill>
    </fill>
    <fill>
      <patternFill patternType="solid">
        <fgColor rgb="FF1B2A41"/>
        <bgColor rgb="FF003366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008080"/>
      <rgbColor rgb="FFC0C0C0"/>
      <rgbColor rgb="FF888888"/>
      <rgbColor rgb="FF9999FF"/>
      <rgbColor rgb="FF993366"/>
      <rgbColor rgb="FFFFF4CC"/>
      <rgbColor rgb="FFF2F2F2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6.85" hidden="false" customHeight="false" outlineLevel="0" collapsed="false">
      <c r="B6" s="5" t="s">
        <v>3</v>
      </c>
    </row>
    <row r="7" customFormat="false" ht="26.8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26.85" hidden="false" customHeight="false" outlineLevel="0" collapsed="false">
      <c r="B13" s="5" t="s">
        <v>10</v>
      </c>
    </row>
    <row r="14" customFormat="false" ht="26.85" hidden="false" customHeight="false" outlineLevel="0" collapsed="false">
      <c r="B14" s="5" t="s">
        <v>11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5" t="s">
        <v>14</v>
      </c>
    </row>
    <row r="19" customFormat="false" ht="26.85" hidden="false" customHeight="false" outlineLevel="0" collapsed="false">
      <c r="B19" s="5" t="s">
        <v>15</v>
      </c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4" t="s">
        <v>16</v>
      </c>
    </row>
    <row r="22" customFormat="false" ht="26.85" hidden="false" customHeight="false" outlineLevel="0" collapsed="false">
      <c r="B22" s="5" t="s">
        <v>17</v>
      </c>
    </row>
    <row r="23" customFormat="false" ht="15" hidden="false" customHeight="false" outlineLevel="0" collapsed="false">
      <c r="B23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6" min="6" style="0" width="10"/>
    <col collapsed="false" customWidth="true" hidden="false" outlineLevel="0" max="7" min="7" style="0" width="16"/>
    <col collapsed="false" customWidth="true" hidden="false" outlineLevel="0" max="8" min="8" style="0" width="15"/>
  </cols>
  <sheetData>
    <row r="2" customFormat="false" ht="19.7" hidden="false" customHeight="false" outlineLevel="0" collapsed="false">
      <c r="B2" s="6" t="s">
        <v>19</v>
      </c>
    </row>
    <row r="3" customFormat="false" ht="15" hidden="false" customHeight="false" outlineLevel="0" collapsed="false">
      <c r="B3" s="7" t="s">
        <v>20</v>
      </c>
    </row>
    <row r="5" customFormat="false" ht="15" hidden="false" customHeight="false" outlineLevel="0" collapsed="false">
      <c r="B5" s="8" t="s">
        <v>21</v>
      </c>
      <c r="C5" s="9" t="s">
        <v>22</v>
      </c>
      <c r="D5" s="9"/>
      <c r="E5" s="9"/>
      <c r="F5" s="9"/>
    </row>
    <row r="6" customFormat="false" ht="15" hidden="false" customHeight="false" outlineLevel="0" collapsed="false">
      <c r="B6" s="8" t="s">
        <v>23</v>
      </c>
      <c r="C6" s="10" t="n">
        <v>1</v>
      </c>
    </row>
    <row r="7" customFormat="false" ht="15" hidden="false" customHeight="false" outlineLevel="0" collapsed="false">
      <c r="B7" s="8" t="s">
        <v>24</v>
      </c>
      <c r="C7" s="11" t="n">
        <v>19.5</v>
      </c>
    </row>
    <row r="8" customFormat="false" ht="15" hidden="false" customHeight="false" outlineLevel="0" collapsed="false">
      <c r="B8" s="8" t="s">
        <v>25</v>
      </c>
      <c r="C8" s="12" t="n">
        <v>0.1</v>
      </c>
    </row>
    <row r="9" customFormat="false" ht="15" hidden="false" customHeight="false" outlineLevel="0" collapsed="false">
      <c r="B9" s="8" t="s">
        <v>26</v>
      </c>
      <c r="C9" s="12" t="n">
        <v>0.28</v>
      </c>
    </row>
    <row r="11" customFormat="false" ht="30" hidden="false" customHeight="true" outlineLevel="0" collapsed="false">
      <c r="B11" s="13" t="s">
        <v>27</v>
      </c>
      <c r="C11" s="13" t="s">
        <v>28</v>
      </c>
      <c r="D11" s="13" t="s">
        <v>29</v>
      </c>
      <c r="E11" s="13" t="s">
        <v>30</v>
      </c>
      <c r="F11" s="13" t="s">
        <v>31</v>
      </c>
      <c r="G11" s="13" t="s">
        <v>32</v>
      </c>
      <c r="H11" s="13" t="s">
        <v>33</v>
      </c>
    </row>
    <row r="12" customFormat="false" ht="15" hidden="false" customHeight="false" outlineLevel="0" collapsed="false">
      <c r="B12" s="14" t="s">
        <v>34</v>
      </c>
      <c r="C12" s="15" t="n">
        <v>0.2</v>
      </c>
      <c r="D12" s="16" t="n">
        <v>0.5</v>
      </c>
      <c r="E12" s="17" t="n">
        <f aca="false">IF(C12="","",IF(D12&gt;=1,"",C12/(1-D12)))</f>
        <v>0.4</v>
      </c>
      <c r="F12" s="14" t="s">
        <v>35</v>
      </c>
      <c r="G12" s="11" t="n">
        <v>12</v>
      </c>
      <c r="H12" s="18" t="n">
        <f aca="false">IF(OR(E12="",G12=""),"",E12*G12)</f>
        <v>4.8</v>
      </c>
    </row>
    <row r="13" customFormat="false" ht="15" hidden="false" customHeight="false" outlineLevel="0" collapsed="false">
      <c r="B13" s="14" t="s">
        <v>36</v>
      </c>
      <c r="C13" s="15" t="n">
        <v>0.15</v>
      </c>
      <c r="D13" s="16" t="n">
        <v>0</v>
      </c>
      <c r="E13" s="17" t="n">
        <f aca="false">IF(C13="","",IF(D13&gt;=1,"",C13/(1-D13)))</f>
        <v>0.15</v>
      </c>
      <c r="F13" s="14" t="s">
        <v>35</v>
      </c>
      <c r="G13" s="11" t="n">
        <v>1.2</v>
      </c>
      <c r="H13" s="18" t="n">
        <f aca="false">IF(OR(E13="",G13=""),"",E13*G13)</f>
        <v>0.18</v>
      </c>
    </row>
    <row r="14" customFormat="false" ht="15" hidden="false" customHeight="false" outlineLevel="0" collapsed="false">
      <c r="B14" s="14" t="s">
        <v>37</v>
      </c>
      <c r="C14" s="15" t="n">
        <v>0.12</v>
      </c>
      <c r="D14" s="16" t="n">
        <v>0</v>
      </c>
      <c r="E14" s="17" t="n">
        <f aca="false">IF(C14="","",IF(D14&gt;=1,"",C14/(1-D14)))</f>
        <v>0.12</v>
      </c>
      <c r="F14" s="14" t="s">
        <v>35</v>
      </c>
      <c r="G14" s="11" t="n">
        <v>1.8</v>
      </c>
      <c r="H14" s="18" t="n">
        <f aca="false">IF(OR(E14="",G14=""),"",E14*G14)</f>
        <v>0.216</v>
      </c>
    </row>
    <row r="15" customFormat="false" ht="15" hidden="false" customHeight="false" outlineLevel="0" collapsed="false">
      <c r="B15" s="14" t="s">
        <v>38</v>
      </c>
      <c r="C15" s="15" t="n">
        <v>0.015</v>
      </c>
      <c r="D15" s="16" t="n">
        <v>0</v>
      </c>
      <c r="E15" s="17" t="n">
        <f aca="false">IF(C15="","",IF(D15&gt;=1,"",C15/(1-D15)))</f>
        <v>0.015</v>
      </c>
      <c r="F15" s="14" t="s">
        <v>39</v>
      </c>
      <c r="G15" s="11" t="n">
        <v>8</v>
      </c>
      <c r="H15" s="18" t="n">
        <f aca="false">IF(OR(E15="",G15=""),"",E15*G15)</f>
        <v>0.12</v>
      </c>
    </row>
    <row r="16" customFormat="false" ht="15" hidden="false" customHeight="false" outlineLevel="0" collapsed="false">
      <c r="B16" s="14" t="s">
        <v>40</v>
      </c>
      <c r="C16" s="15" t="n">
        <v>1</v>
      </c>
      <c r="D16" s="16" t="n">
        <v>0</v>
      </c>
      <c r="E16" s="17" t="n">
        <f aca="false">IF(C16="","",IF(D16&gt;=1,"",C16/(1-D16)))</f>
        <v>1</v>
      </c>
      <c r="F16" s="14" t="s">
        <v>41</v>
      </c>
      <c r="G16" s="11" t="n">
        <v>0.15</v>
      </c>
      <c r="H16" s="18" t="n">
        <f aca="false">IF(OR(E16="",G16=""),"",E16*G16)</f>
        <v>0.15</v>
      </c>
    </row>
    <row r="17" customFormat="false" ht="15" hidden="false" customHeight="false" outlineLevel="0" collapsed="false">
      <c r="B17" s="14"/>
      <c r="C17" s="15"/>
      <c r="D17" s="16"/>
      <c r="E17" s="17" t="str">
        <f aca="false">IF(C17="","",IF(D17&gt;=1,"",C17/(1-D17)))</f>
        <v/>
      </c>
      <c r="F17" s="14"/>
      <c r="G17" s="11"/>
      <c r="H17" s="18" t="str">
        <f aca="false">IF(OR(E17="",G17=""),"",E17*G17)</f>
        <v/>
      </c>
    </row>
    <row r="18" customFormat="false" ht="15" hidden="false" customHeight="false" outlineLevel="0" collapsed="false">
      <c r="B18" s="14"/>
      <c r="C18" s="15"/>
      <c r="D18" s="16"/>
      <c r="E18" s="17" t="str">
        <f aca="false">IF(C18="","",IF(D18&gt;=1,"",C18/(1-D18)))</f>
        <v/>
      </c>
      <c r="F18" s="14"/>
      <c r="G18" s="11"/>
      <c r="H18" s="18" t="str">
        <f aca="false">IF(OR(E18="",G18=""),"",E18*G18)</f>
        <v/>
      </c>
    </row>
    <row r="19" customFormat="false" ht="15" hidden="false" customHeight="false" outlineLevel="0" collapsed="false">
      <c r="B19" s="14"/>
      <c r="C19" s="15"/>
      <c r="D19" s="16"/>
      <c r="E19" s="17" t="str">
        <f aca="false">IF(C19="","",IF(D19&gt;=1,"",C19/(1-D19)))</f>
        <v/>
      </c>
      <c r="F19" s="14"/>
      <c r="G19" s="11"/>
      <c r="H19" s="18" t="str">
        <f aca="false">IF(OR(E19="",G19=""),"",E19*G19)</f>
        <v/>
      </c>
    </row>
    <row r="20" customFormat="false" ht="15" hidden="false" customHeight="false" outlineLevel="0" collapsed="false">
      <c r="B20" s="14"/>
      <c r="C20" s="15"/>
      <c r="D20" s="16"/>
      <c r="E20" s="17" t="str">
        <f aca="false">IF(C20="","",IF(D20&gt;=1,"",C20/(1-D20)))</f>
        <v/>
      </c>
      <c r="F20" s="14"/>
      <c r="G20" s="11"/>
      <c r="H20" s="18" t="str">
        <f aca="false">IF(OR(E20="",G20=""),"",E20*G20)</f>
        <v/>
      </c>
    </row>
    <row r="21" customFormat="false" ht="15" hidden="false" customHeight="false" outlineLevel="0" collapsed="false">
      <c r="B21" s="14"/>
      <c r="C21" s="15"/>
      <c r="D21" s="16"/>
      <c r="E21" s="17" t="str">
        <f aca="false">IF(C21="","",IF(D21&gt;=1,"",C21/(1-D21)))</f>
        <v/>
      </c>
      <c r="F21" s="14"/>
      <c r="G21" s="11"/>
      <c r="H21" s="18" t="str">
        <f aca="false">IF(OR(E21="",G21=""),"",E21*G21)</f>
        <v/>
      </c>
    </row>
    <row r="22" customFormat="false" ht="15" hidden="false" customHeight="false" outlineLevel="0" collapsed="false">
      <c r="B22" s="14"/>
      <c r="C22" s="15"/>
      <c r="D22" s="16"/>
      <c r="E22" s="17" t="str">
        <f aca="false">IF(C22="","",IF(D22&gt;=1,"",C22/(1-D22)))</f>
        <v/>
      </c>
      <c r="F22" s="14"/>
      <c r="G22" s="11"/>
      <c r="H22" s="18" t="str">
        <f aca="false">IF(OR(E22="",G22=""),"",E22*G22)</f>
        <v/>
      </c>
    </row>
    <row r="23" customFormat="false" ht="15" hidden="false" customHeight="false" outlineLevel="0" collapsed="false">
      <c r="B23" s="14"/>
      <c r="C23" s="15"/>
      <c r="D23" s="16"/>
      <c r="E23" s="17" t="str">
        <f aca="false">IF(C23="","",IF(D23&gt;=1,"",C23/(1-D23)))</f>
        <v/>
      </c>
      <c r="F23" s="14"/>
      <c r="G23" s="11"/>
      <c r="H23" s="18" t="str">
        <f aca="false">IF(OR(E23="",G23=""),"",E23*G23)</f>
        <v/>
      </c>
    </row>
    <row r="24" customFormat="false" ht="15" hidden="false" customHeight="false" outlineLevel="0" collapsed="false">
      <c r="B24" s="14"/>
      <c r="C24" s="15"/>
      <c r="D24" s="16"/>
      <c r="E24" s="17" t="str">
        <f aca="false">IF(C24="","",IF(D24&gt;=1,"",C24/(1-D24)))</f>
        <v/>
      </c>
      <c r="F24" s="14"/>
      <c r="G24" s="11"/>
      <c r="H24" s="18" t="str">
        <f aca="false">IF(OR(E24="",G24=""),"",E24*G24)</f>
        <v/>
      </c>
    </row>
    <row r="25" customFormat="false" ht="15" hidden="false" customHeight="false" outlineLevel="0" collapsed="false">
      <c r="B25" s="14"/>
      <c r="C25" s="15"/>
      <c r="D25" s="16"/>
      <c r="E25" s="17" t="str">
        <f aca="false">IF(C25="","",IF(D25&gt;=1,"",C25/(1-D25)))</f>
        <v/>
      </c>
      <c r="F25" s="14"/>
      <c r="G25" s="11"/>
      <c r="H25" s="18" t="str">
        <f aca="false">IF(OR(E25="",G25=""),"",E25*G25)</f>
        <v/>
      </c>
    </row>
    <row r="26" customFormat="false" ht="15" hidden="false" customHeight="false" outlineLevel="0" collapsed="false">
      <c r="B26" s="14"/>
      <c r="C26" s="15"/>
      <c r="D26" s="16"/>
      <c r="E26" s="17" t="str">
        <f aca="false">IF(C26="","",IF(D26&gt;=1,"",C26/(1-D26)))</f>
        <v/>
      </c>
      <c r="F26" s="14"/>
      <c r="G26" s="11"/>
      <c r="H26" s="18" t="str">
        <f aca="false">IF(OR(E26="",G26=""),"",E26*G26)</f>
        <v/>
      </c>
    </row>
    <row r="27" customFormat="false" ht="15" hidden="false" customHeight="false" outlineLevel="0" collapsed="false">
      <c r="B27" s="14"/>
      <c r="C27" s="15"/>
      <c r="D27" s="16"/>
      <c r="E27" s="17" t="str">
        <f aca="false">IF(C27="","",IF(D27&gt;=1,"",C27/(1-D27)))</f>
        <v/>
      </c>
      <c r="F27" s="14"/>
      <c r="G27" s="11"/>
      <c r="H27" s="18" t="str">
        <f aca="false">IF(OR(E27="",G27=""),"",E27*G27)</f>
        <v/>
      </c>
    </row>
    <row r="28" customFormat="false" ht="15" hidden="false" customHeight="false" outlineLevel="0" collapsed="false">
      <c r="B28" s="14"/>
      <c r="C28" s="15"/>
      <c r="D28" s="16"/>
      <c r="E28" s="17" t="str">
        <f aca="false">IF(C28="","",IF(D28&gt;=1,"",C28/(1-D28)))</f>
        <v/>
      </c>
      <c r="F28" s="14"/>
      <c r="G28" s="11"/>
      <c r="H28" s="18" t="str">
        <f aca="false">IF(OR(E28="",G28=""),"",E28*G28)</f>
        <v/>
      </c>
    </row>
    <row r="29" customFormat="false" ht="15" hidden="false" customHeight="false" outlineLevel="0" collapsed="false">
      <c r="B29" s="14"/>
      <c r="C29" s="15"/>
      <c r="D29" s="16"/>
      <c r="E29" s="17" t="str">
        <f aca="false">IF(C29="","",IF(D29&gt;=1,"",C29/(1-D29)))</f>
        <v/>
      </c>
      <c r="F29" s="14"/>
      <c r="G29" s="11"/>
      <c r="H29" s="18" t="str">
        <f aca="false">IF(OR(E29="",G29=""),"",E29*G29)</f>
        <v/>
      </c>
    </row>
    <row r="30" customFormat="false" ht="15" hidden="false" customHeight="false" outlineLevel="0" collapsed="false">
      <c r="B30" s="14"/>
      <c r="C30" s="15"/>
      <c r="D30" s="16"/>
      <c r="E30" s="17" t="str">
        <f aca="false">IF(C30="","",IF(D30&gt;=1,"",C30/(1-D30)))</f>
        <v/>
      </c>
      <c r="F30" s="14"/>
      <c r="G30" s="11"/>
      <c r="H30" s="18" t="str">
        <f aca="false">IF(OR(E30="",G30=""),"",E30*G30)</f>
        <v/>
      </c>
    </row>
    <row r="31" customFormat="false" ht="15" hidden="false" customHeight="false" outlineLevel="0" collapsed="false">
      <c r="B31" s="14"/>
      <c r="C31" s="15"/>
      <c r="D31" s="16"/>
      <c r="E31" s="17" t="str">
        <f aca="false">IF(C31="","",IF(D31&gt;=1,"",C31/(1-D31)))</f>
        <v/>
      </c>
      <c r="F31" s="14"/>
      <c r="G31" s="11"/>
      <c r="H31" s="18" t="str">
        <f aca="false">IF(OR(E31="",G31=""),"",E31*G31)</f>
        <v/>
      </c>
    </row>
    <row r="33" customFormat="false" ht="15" hidden="false" customHeight="false" outlineLevel="0" collapsed="false">
      <c r="B33" s="19" t="s">
        <v>42</v>
      </c>
      <c r="C33" s="20" t="n">
        <f aca="false">SUM(H12:H31)</f>
        <v>5.466</v>
      </c>
    </row>
    <row r="34" customFormat="false" ht="15" hidden="false" customHeight="false" outlineLevel="0" collapsed="false">
      <c r="B34" s="19" t="s">
        <v>43</v>
      </c>
      <c r="C34" s="20" t="n">
        <f aca="false">IF(C6&gt;0,C33/C6,0)</f>
        <v>5.466</v>
      </c>
    </row>
    <row r="35" customFormat="false" ht="15" hidden="false" customHeight="false" outlineLevel="0" collapsed="false">
      <c r="B35" s="19" t="s">
        <v>44</v>
      </c>
      <c r="C35" s="20" t="n">
        <f aca="false">C7/(1+C8)</f>
        <v>17.7272727272727</v>
      </c>
    </row>
    <row r="36" customFormat="false" ht="15" hidden="false" customHeight="false" outlineLevel="0" collapsed="false">
      <c r="B36" s="19" t="s">
        <v>45</v>
      </c>
      <c r="C36" s="21" t="n">
        <f aca="false">IF(C35&gt;0,C34/C35,0)</f>
        <v>0.308338461538462</v>
      </c>
      <c r="D36" s="22" t="str">
        <f aca="false">IF(C36=0,"",IF(C36&lt;=C9,"✔ Dentro del objetivo","▲ Por encima del objetivo"))</f>
        <v>▲ Por encima del objetivo</v>
      </c>
    </row>
    <row r="37" customFormat="false" ht="15" hidden="false" customHeight="false" outlineLevel="0" collapsed="false">
      <c r="B37" s="19" t="s">
        <v>46</v>
      </c>
      <c r="C37" s="20" t="n">
        <f aca="false">C35-C34</f>
        <v>12.2612727272727</v>
      </c>
    </row>
    <row r="38" customFormat="false" ht="15" hidden="false" customHeight="false" outlineLevel="0" collapsed="false">
      <c r="B38" s="19" t="s">
        <v>47</v>
      </c>
      <c r="C38" s="20" t="n">
        <f aca="false">IF(C9&gt;0,C34/C9,0)</f>
        <v>19.5214285714286</v>
      </c>
    </row>
    <row r="39" customFormat="false" ht="15" hidden="false" customHeight="false" outlineLevel="0" collapsed="false">
      <c r="B39" s="19" t="s">
        <v>48</v>
      </c>
      <c r="C39" s="20" t="n">
        <f aca="false">C38*(1+C8)</f>
        <v>21.4735714285714</v>
      </c>
    </row>
    <row r="41" customFormat="false" ht="15" hidden="false" customHeight="false" outlineLevel="0" collapsed="false">
      <c r="B41" s="23" t="s">
        <v>49</v>
      </c>
    </row>
  </sheetData>
  <mergeCells count="1">
    <mergeCell ref="C5:F5"/>
  </mergeCells>
  <dataValidations count="1">
    <dataValidation allowBlank="true" errorStyle="stop" operator="between" showDropDown="false" showErrorMessage="false" showInputMessage="false" sqref="F12:F31" type="list">
      <formula1>"kg,l,ud"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6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7" min="7" style="0" width="16"/>
  </cols>
  <sheetData>
    <row r="2" customFormat="false" ht="19.7" hidden="false" customHeight="false" outlineLevel="0" collapsed="false">
      <c r="B2" s="6" t="s">
        <v>50</v>
      </c>
    </row>
    <row r="3" customFormat="false" ht="15" hidden="false" customHeight="false" outlineLevel="0" collapsed="false">
      <c r="B3" s="7" t="s">
        <v>51</v>
      </c>
    </row>
    <row r="4" customFormat="false" ht="15" hidden="false" customHeight="false" outlineLevel="0" collapsed="false">
      <c r="B4" s="8" t="s">
        <v>25</v>
      </c>
      <c r="C4" s="12" t="n">
        <v>0.1</v>
      </c>
    </row>
    <row r="6" customFormat="false" ht="30" hidden="false" customHeight="true" outlineLevel="0" collapsed="false">
      <c r="B6" s="13" t="s">
        <v>21</v>
      </c>
      <c r="C6" s="13" t="s">
        <v>43</v>
      </c>
      <c r="D6" s="13" t="s">
        <v>52</v>
      </c>
      <c r="E6" s="13" t="s">
        <v>53</v>
      </c>
      <c r="F6" s="13" t="s">
        <v>54</v>
      </c>
      <c r="G6" s="13" t="s">
        <v>55</v>
      </c>
    </row>
    <row r="7" customFormat="false" ht="15" hidden="false" customHeight="false" outlineLevel="0" collapsed="false">
      <c r="B7" s="24" t="str">
        <f aca="false">Escandallo!C5</f>
        <v>Lubina a la plancha con patata y verduras</v>
      </c>
      <c r="C7" s="25" t="n">
        <f aca="false">Escandallo!C34</f>
        <v>5.466</v>
      </c>
      <c r="D7" s="25" t="n">
        <f aca="false">Escandallo!C7</f>
        <v>19.5</v>
      </c>
      <c r="E7" s="18" t="n">
        <f aca="false">IF(D7="","",D7/(1+$C$4))</f>
        <v>17.7272727272727</v>
      </c>
      <c r="F7" s="26" t="n">
        <f aca="false">IF(OR(C7="",D7=""),"",C7/E7)</f>
        <v>0.308338461538462</v>
      </c>
      <c r="G7" s="18" t="n">
        <f aca="false">IF(OR(C7="",D7=""),"",E7-C7)</f>
        <v>12.2612727272727</v>
      </c>
    </row>
    <row r="8" customFormat="false" ht="15" hidden="false" customHeight="false" outlineLevel="0" collapsed="false">
      <c r="B8" s="14"/>
      <c r="C8" s="11"/>
      <c r="D8" s="11"/>
      <c r="E8" s="18" t="str">
        <f aca="false">IF(D8="","",D8/(1+$C$4))</f>
        <v/>
      </c>
      <c r="F8" s="26" t="str">
        <f aca="false">IF(OR(C8="",D8=""),"",C8/E8)</f>
        <v/>
      </c>
      <c r="G8" s="18" t="str">
        <f aca="false">IF(OR(C8="",D8=""),"",E8-C8)</f>
        <v/>
      </c>
    </row>
    <row r="9" customFormat="false" ht="15" hidden="false" customHeight="false" outlineLevel="0" collapsed="false">
      <c r="B9" s="14"/>
      <c r="C9" s="11"/>
      <c r="D9" s="11"/>
      <c r="E9" s="18" t="str">
        <f aca="false">IF(D9="","",D9/(1+$C$4))</f>
        <v/>
      </c>
      <c r="F9" s="26" t="str">
        <f aca="false">IF(OR(C9="",D9=""),"",C9/E9)</f>
        <v/>
      </c>
      <c r="G9" s="18" t="str">
        <f aca="false">IF(OR(C9="",D9=""),"",E9-C9)</f>
        <v/>
      </c>
    </row>
    <row r="10" customFormat="false" ht="15" hidden="false" customHeight="false" outlineLevel="0" collapsed="false">
      <c r="B10" s="14"/>
      <c r="C10" s="11"/>
      <c r="D10" s="11"/>
      <c r="E10" s="18" t="str">
        <f aca="false">IF(D10="","",D10/(1+$C$4))</f>
        <v/>
      </c>
      <c r="F10" s="26" t="str">
        <f aca="false">IF(OR(C10="",D10=""),"",C10/E10)</f>
        <v/>
      </c>
      <c r="G10" s="18" t="str">
        <f aca="false">IF(OR(C10="",D10=""),"",E10-C10)</f>
        <v/>
      </c>
    </row>
    <row r="11" customFormat="false" ht="15" hidden="false" customHeight="false" outlineLevel="0" collapsed="false">
      <c r="B11" s="14"/>
      <c r="C11" s="11"/>
      <c r="D11" s="11"/>
      <c r="E11" s="18" t="str">
        <f aca="false">IF(D11="","",D11/(1+$C$4))</f>
        <v/>
      </c>
      <c r="F11" s="26" t="str">
        <f aca="false">IF(OR(C11="",D11=""),"",C11/E11)</f>
        <v/>
      </c>
      <c r="G11" s="18" t="str">
        <f aca="false">IF(OR(C11="",D11=""),"",E11-C11)</f>
        <v/>
      </c>
    </row>
    <row r="12" customFormat="false" ht="15" hidden="false" customHeight="false" outlineLevel="0" collapsed="false">
      <c r="B12" s="14"/>
      <c r="C12" s="11"/>
      <c r="D12" s="11"/>
      <c r="E12" s="18" t="str">
        <f aca="false">IF(D12="","",D12/(1+$C$4))</f>
        <v/>
      </c>
      <c r="F12" s="26" t="str">
        <f aca="false">IF(OR(C12="",D12=""),"",C12/E12)</f>
        <v/>
      </c>
      <c r="G12" s="18" t="str">
        <f aca="false">IF(OR(C12="",D12=""),"",E12-C12)</f>
        <v/>
      </c>
    </row>
    <row r="13" customFormat="false" ht="15" hidden="false" customHeight="false" outlineLevel="0" collapsed="false">
      <c r="B13" s="14"/>
      <c r="C13" s="11"/>
      <c r="D13" s="11"/>
      <c r="E13" s="18" t="str">
        <f aca="false">IF(D13="","",D13/(1+$C$4))</f>
        <v/>
      </c>
      <c r="F13" s="26" t="str">
        <f aca="false">IF(OR(C13="",D13=""),"",C13/E13)</f>
        <v/>
      </c>
      <c r="G13" s="18" t="str">
        <f aca="false">IF(OR(C13="",D13=""),"",E13-C13)</f>
        <v/>
      </c>
    </row>
    <row r="14" customFormat="false" ht="15" hidden="false" customHeight="false" outlineLevel="0" collapsed="false">
      <c r="B14" s="14"/>
      <c r="C14" s="11"/>
      <c r="D14" s="11"/>
      <c r="E14" s="18" t="str">
        <f aca="false">IF(D14="","",D14/(1+$C$4))</f>
        <v/>
      </c>
      <c r="F14" s="26" t="str">
        <f aca="false">IF(OR(C14="",D14=""),"",C14/E14)</f>
        <v/>
      </c>
      <c r="G14" s="18" t="str">
        <f aca="false">IF(OR(C14="",D14=""),"",E14-C14)</f>
        <v/>
      </c>
    </row>
    <row r="15" customFormat="false" ht="15" hidden="false" customHeight="false" outlineLevel="0" collapsed="false">
      <c r="B15" s="14"/>
      <c r="C15" s="11"/>
      <c r="D15" s="11"/>
      <c r="E15" s="18" t="str">
        <f aca="false">IF(D15="","",D15/(1+$C$4))</f>
        <v/>
      </c>
      <c r="F15" s="26" t="str">
        <f aca="false">IF(OR(C15="",D15=""),"",C15/E15)</f>
        <v/>
      </c>
      <c r="G15" s="18" t="str">
        <f aca="false">IF(OR(C15="",D15=""),"",E15-C15)</f>
        <v/>
      </c>
    </row>
    <row r="16" customFormat="false" ht="15" hidden="false" customHeight="false" outlineLevel="0" collapsed="false">
      <c r="B16" s="14"/>
      <c r="C16" s="11"/>
      <c r="D16" s="11"/>
      <c r="E16" s="18" t="str">
        <f aca="false">IF(D16="","",D16/(1+$C$4))</f>
        <v/>
      </c>
      <c r="F16" s="26" t="str">
        <f aca="false">IF(OR(C16="",D16=""),"",C16/E16)</f>
        <v/>
      </c>
      <c r="G16" s="18" t="str">
        <f aca="false">IF(OR(C16="",D16=""),"",E16-C16)</f>
        <v/>
      </c>
    </row>
    <row r="17" customFormat="false" ht="15" hidden="false" customHeight="false" outlineLevel="0" collapsed="false">
      <c r="B17" s="14"/>
      <c r="C17" s="11"/>
      <c r="D17" s="11"/>
      <c r="E17" s="18" t="str">
        <f aca="false">IF(D17="","",D17/(1+$C$4))</f>
        <v/>
      </c>
      <c r="F17" s="26" t="str">
        <f aca="false">IF(OR(C17="",D17=""),"",C17/E17)</f>
        <v/>
      </c>
      <c r="G17" s="18" t="str">
        <f aca="false">IF(OR(C17="",D17=""),"",E17-C17)</f>
        <v/>
      </c>
    </row>
    <row r="18" customFormat="false" ht="15" hidden="false" customHeight="false" outlineLevel="0" collapsed="false">
      <c r="B18" s="14"/>
      <c r="C18" s="11"/>
      <c r="D18" s="11"/>
      <c r="E18" s="18" t="str">
        <f aca="false">IF(D18="","",D18/(1+$C$4))</f>
        <v/>
      </c>
      <c r="F18" s="26" t="str">
        <f aca="false">IF(OR(C18="",D18=""),"",C18/E18)</f>
        <v/>
      </c>
      <c r="G18" s="18" t="str">
        <f aca="false">IF(OR(C18="",D18=""),"",E18-C18)</f>
        <v/>
      </c>
    </row>
    <row r="19" customFormat="false" ht="15" hidden="false" customHeight="false" outlineLevel="0" collapsed="false">
      <c r="B19" s="14"/>
      <c r="C19" s="11"/>
      <c r="D19" s="11"/>
      <c r="E19" s="18" t="str">
        <f aca="false">IF(D19="","",D19/(1+$C$4))</f>
        <v/>
      </c>
      <c r="F19" s="26" t="str">
        <f aca="false">IF(OR(C19="",D19=""),"",C19/E19)</f>
        <v/>
      </c>
      <c r="G19" s="18" t="str">
        <f aca="false">IF(OR(C19="",D19=""),"",E19-C19)</f>
        <v/>
      </c>
    </row>
    <row r="20" customFormat="false" ht="15" hidden="false" customHeight="false" outlineLevel="0" collapsed="false">
      <c r="B20" s="14"/>
      <c r="C20" s="11"/>
      <c r="D20" s="11"/>
      <c r="E20" s="18" t="str">
        <f aca="false">IF(D20="","",D20/(1+$C$4))</f>
        <v/>
      </c>
      <c r="F20" s="26" t="str">
        <f aca="false">IF(OR(C20="",D20=""),"",C20/E20)</f>
        <v/>
      </c>
      <c r="G20" s="18" t="str">
        <f aca="false">IF(OR(C20="",D20=""),"",E20-C20)</f>
        <v/>
      </c>
    </row>
    <row r="21" customFormat="false" ht="15" hidden="false" customHeight="false" outlineLevel="0" collapsed="false">
      <c r="B21" s="14"/>
      <c r="C21" s="11"/>
      <c r="D21" s="11"/>
      <c r="E21" s="18" t="str">
        <f aca="false">IF(D21="","",D21/(1+$C$4))</f>
        <v/>
      </c>
      <c r="F21" s="26" t="str">
        <f aca="false">IF(OR(C21="",D21=""),"",C21/E21)</f>
        <v/>
      </c>
      <c r="G21" s="18" t="str">
        <f aca="false">IF(OR(C21="",D21=""),"",E21-C21)</f>
        <v/>
      </c>
    </row>
    <row r="22" customFormat="false" ht="15" hidden="false" customHeight="false" outlineLevel="0" collapsed="false">
      <c r="B22" s="14"/>
      <c r="C22" s="11"/>
      <c r="D22" s="11"/>
      <c r="E22" s="18" t="str">
        <f aca="false">IF(D22="","",D22/(1+$C$4))</f>
        <v/>
      </c>
      <c r="F22" s="26" t="str">
        <f aca="false">IF(OR(C22="",D22=""),"",C22/E22)</f>
        <v/>
      </c>
      <c r="G22" s="18" t="str">
        <f aca="false">IF(OR(C22="",D22=""),"",E22-C22)</f>
        <v/>
      </c>
    </row>
    <row r="23" customFormat="false" ht="15" hidden="false" customHeight="false" outlineLevel="0" collapsed="false">
      <c r="B23" s="14"/>
      <c r="C23" s="11"/>
      <c r="D23" s="11"/>
      <c r="E23" s="18" t="str">
        <f aca="false">IF(D23="","",D23/(1+$C$4))</f>
        <v/>
      </c>
      <c r="F23" s="26" t="str">
        <f aca="false">IF(OR(C23="",D23=""),"",C23/E23)</f>
        <v/>
      </c>
      <c r="G23" s="18" t="str">
        <f aca="false">IF(OR(C23="",D23=""),"",E23-C23)</f>
        <v/>
      </c>
    </row>
    <row r="24" customFormat="false" ht="15" hidden="false" customHeight="false" outlineLevel="0" collapsed="false">
      <c r="B24" s="14"/>
      <c r="C24" s="11"/>
      <c r="D24" s="11"/>
      <c r="E24" s="18" t="str">
        <f aca="false">IF(D24="","",D24/(1+$C$4))</f>
        <v/>
      </c>
      <c r="F24" s="26" t="str">
        <f aca="false">IF(OR(C24="",D24=""),"",C24/E24)</f>
        <v/>
      </c>
      <c r="G24" s="18" t="str">
        <f aca="false">IF(OR(C24="",D24=""),"",E24-C24)</f>
        <v/>
      </c>
    </row>
    <row r="25" customFormat="false" ht="15" hidden="false" customHeight="false" outlineLevel="0" collapsed="false">
      <c r="B25" s="14"/>
      <c r="C25" s="11"/>
      <c r="D25" s="11"/>
      <c r="E25" s="18" t="str">
        <f aca="false">IF(D25="","",D25/(1+$C$4))</f>
        <v/>
      </c>
      <c r="F25" s="26" t="str">
        <f aca="false">IF(OR(C25="",D25=""),"",C25/E25)</f>
        <v/>
      </c>
      <c r="G25" s="18" t="str">
        <f aca="false">IF(OR(C25="",D25=""),"",E25-C25)</f>
        <v/>
      </c>
    </row>
    <row r="26" customFormat="false" ht="15" hidden="false" customHeight="false" outlineLevel="0" collapsed="false">
      <c r="B26" s="14"/>
      <c r="C26" s="11"/>
      <c r="D26" s="11"/>
      <c r="E26" s="18" t="str">
        <f aca="false">IF(D26="","",D26/(1+$C$4))</f>
        <v/>
      </c>
      <c r="F26" s="26" t="str">
        <f aca="false">IF(OR(C26="",D26=""),"",C26/E26)</f>
        <v/>
      </c>
      <c r="G26" s="18" t="str">
        <f aca="false">IF(OR(C26="",D26=""),"",E26-C26)</f>
        <v/>
      </c>
    </row>
    <row r="27" customFormat="false" ht="15" hidden="false" customHeight="false" outlineLevel="0" collapsed="false">
      <c r="B27" s="14"/>
      <c r="C27" s="11"/>
      <c r="D27" s="11"/>
      <c r="E27" s="18" t="str">
        <f aca="false">IF(D27="","",D27/(1+$C$4))</f>
        <v/>
      </c>
      <c r="F27" s="26" t="str">
        <f aca="false">IF(OR(C27="",D27=""),"",C27/E27)</f>
        <v/>
      </c>
      <c r="G27" s="18" t="str">
        <f aca="false">IF(OR(C27="",D27=""),"",E27-C27)</f>
        <v/>
      </c>
    </row>
    <row r="28" customFormat="false" ht="15" hidden="false" customHeight="false" outlineLevel="0" collapsed="false">
      <c r="B28" s="14"/>
      <c r="C28" s="11"/>
      <c r="D28" s="11"/>
      <c r="E28" s="18" t="str">
        <f aca="false">IF(D28="","",D28/(1+$C$4))</f>
        <v/>
      </c>
      <c r="F28" s="26" t="str">
        <f aca="false">IF(OR(C28="",D28=""),"",C28/E28)</f>
        <v/>
      </c>
      <c r="G28" s="18" t="str">
        <f aca="false">IF(OR(C28="",D28=""),"",E28-C28)</f>
        <v/>
      </c>
    </row>
    <row r="29" customFormat="false" ht="15" hidden="false" customHeight="false" outlineLevel="0" collapsed="false">
      <c r="B29" s="14"/>
      <c r="C29" s="11"/>
      <c r="D29" s="11"/>
      <c r="E29" s="18" t="str">
        <f aca="false">IF(D29="","",D29/(1+$C$4))</f>
        <v/>
      </c>
      <c r="F29" s="26" t="str">
        <f aca="false">IF(OR(C29="",D29=""),"",C29/E29)</f>
        <v/>
      </c>
      <c r="G29" s="18" t="str">
        <f aca="false">IF(OR(C29="",D29=""),"",E29-C29)</f>
        <v/>
      </c>
    </row>
    <row r="30" customFormat="false" ht="15" hidden="false" customHeight="false" outlineLevel="0" collapsed="false">
      <c r="B30" s="14"/>
      <c r="C30" s="11"/>
      <c r="D30" s="11"/>
      <c r="E30" s="18" t="str">
        <f aca="false">IF(D30="","",D30/(1+$C$4))</f>
        <v/>
      </c>
      <c r="F30" s="26" t="str">
        <f aca="false">IF(OR(C30="",D30=""),"",C30/E30)</f>
        <v/>
      </c>
      <c r="G30" s="18" t="str">
        <f aca="false">IF(OR(C30="",D30=""),"",E30-C30)</f>
        <v/>
      </c>
    </row>
    <row r="31" customFormat="false" ht="15" hidden="false" customHeight="false" outlineLevel="0" collapsed="false">
      <c r="B31" s="14"/>
      <c r="C31" s="11"/>
      <c r="D31" s="11"/>
      <c r="E31" s="18" t="str">
        <f aca="false">IF(D31="","",D31/(1+$C$4))</f>
        <v/>
      </c>
      <c r="F31" s="26" t="str">
        <f aca="false">IF(OR(C31="",D31=""),"",C31/E31)</f>
        <v/>
      </c>
      <c r="G31" s="18" t="str">
        <f aca="false">IF(OR(C31="",D31=""),"",E31-C31)</f>
        <v/>
      </c>
    </row>
    <row r="32" customFormat="false" ht="15" hidden="false" customHeight="false" outlineLevel="0" collapsed="false">
      <c r="B32" s="14"/>
      <c r="C32" s="11"/>
      <c r="D32" s="11"/>
      <c r="E32" s="18" t="str">
        <f aca="false">IF(D32="","",D32/(1+$C$4))</f>
        <v/>
      </c>
      <c r="F32" s="26" t="str">
        <f aca="false">IF(OR(C32="",D32=""),"",C32/E32)</f>
        <v/>
      </c>
      <c r="G32" s="18" t="str">
        <f aca="false">IF(OR(C32="",D32=""),"",E32-C32)</f>
        <v/>
      </c>
    </row>
    <row r="33" customFormat="false" ht="15" hidden="false" customHeight="false" outlineLevel="0" collapsed="false">
      <c r="B33" s="14"/>
      <c r="C33" s="11"/>
      <c r="D33" s="11"/>
      <c r="E33" s="18" t="str">
        <f aca="false">IF(D33="","",D33/(1+$C$4))</f>
        <v/>
      </c>
      <c r="F33" s="26" t="str">
        <f aca="false">IF(OR(C33="",D33=""),"",C33/E33)</f>
        <v/>
      </c>
      <c r="G33" s="18" t="str">
        <f aca="false">IF(OR(C33="",D33=""),"",E33-C33)</f>
        <v/>
      </c>
    </row>
    <row r="34" customFormat="false" ht="15" hidden="false" customHeight="false" outlineLevel="0" collapsed="false">
      <c r="B34" s="14"/>
      <c r="C34" s="11"/>
      <c r="D34" s="11"/>
      <c r="E34" s="18" t="str">
        <f aca="false">IF(D34="","",D34/(1+$C$4))</f>
        <v/>
      </c>
      <c r="F34" s="26" t="str">
        <f aca="false">IF(OR(C34="",D34=""),"",C34/E34)</f>
        <v/>
      </c>
      <c r="G34" s="18" t="str">
        <f aca="false">IF(OR(C34="",D34=""),"",E34-C34)</f>
        <v/>
      </c>
    </row>
    <row r="35" customFormat="false" ht="15" hidden="false" customHeight="false" outlineLevel="0" collapsed="false">
      <c r="B35" s="14"/>
      <c r="C35" s="11"/>
      <c r="D35" s="11"/>
      <c r="E35" s="18" t="str">
        <f aca="false">IF(D35="","",D35/(1+$C$4))</f>
        <v/>
      </c>
      <c r="F35" s="26" t="str">
        <f aca="false">IF(OR(C35="",D35=""),"",C35/E35)</f>
        <v/>
      </c>
      <c r="G35" s="18" t="str">
        <f aca="false">IF(OR(C35="",D35=""),"",E35-C35)</f>
        <v/>
      </c>
    </row>
    <row r="36" customFormat="false" ht="15" hidden="false" customHeight="false" outlineLevel="0" collapsed="false">
      <c r="B36" s="14"/>
      <c r="C36" s="11"/>
      <c r="D36" s="11"/>
      <c r="E36" s="18" t="str">
        <f aca="false">IF(D36="","",D36/(1+$C$4))</f>
        <v/>
      </c>
      <c r="F36" s="26" t="str">
        <f aca="false">IF(OR(C36="",D36=""),"",C36/E36)</f>
        <v/>
      </c>
      <c r="G36" s="18" t="str">
        <f aca="false">IF(OR(C36="",D36=""),"",E36-C36)</f>
        <v/>
      </c>
    </row>
    <row r="37" customFormat="false" ht="15" hidden="false" customHeight="false" outlineLevel="0" collapsed="false">
      <c r="B37" s="14"/>
      <c r="C37" s="11"/>
      <c r="D37" s="11"/>
      <c r="E37" s="18" t="str">
        <f aca="false">IF(D37="","",D37/(1+$C$4))</f>
        <v/>
      </c>
      <c r="F37" s="26" t="str">
        <f aca="false">IF(OR(C37="",D37=""),"",C37/E37)</f>
        <v/>
      </c>
      <c r="G37" s="18" t="str">
        <f aca="false">IF(OR(C37="",D37=""),"",E37-C37)</f>
        <v/>
      </c>
    </row>
    <row r="38" customFormat="false" ht="15" hidden="false" customHeight="false" outlineLevel="0" collapsed="false">
      <c r="B38" s="14"/>
      <c r="C38" s="11"/>
      <c r="D38" s="11"/>
      <c r="E38" s="18" t="str">
        <f aca="false">IF(D38="","",D38/(1+$C$4))</f>
        <v/>
      </c>
      <c r="F38" s="26" t="str">
        <f aca="false">IF(OR(C38="",D38=""),"",C38/E38)</f>
        <v/>
      </c>
      <c r="G38" s="18" t="str">
        <f aca="false">IF(OR(C38="",D38=""),"",E38-C38)</f>
        <v/>
      </c>
    </row>
    <row r="39" customFormat="false" ht="15" hidden="false" customHeight="false" outlineLevel="0" collapsed="false">
      <c r="B39" s="14"/>
      <c r="C39" s="11"/>
      <c r="D39" s="11"/>
      <c r="E39" s="18" t="str">
        <f aca="false">IF(D39="","",D39/(1+$C$4))</f>
        <v/>
      </c>
      <c r="F39" s="26" t="str">
        <f aca="false">IF(OR(C39="",D39=""),"",C39/E39)</f>
        <v/>
      </c>
      <c r="G39" s="18" t="str">
        <f aca="false">IF(OR(C39="",D39=""),"",E39-C39)</f>
        <v/>
      </c>
    </row>
    <row r="40" customFormat="false" ht="15" hidden="false" customHeight="false" outlineLevel="0" collapsed="false">
      <c r="B40" s="14"/>
      <c r="C40" s="11"/>
      <c r="D40" s="11"/>
      <c r="E40" s="18" t="str">
        <f aca="false">IF(D40="","",D40/(1+$C$4))</f>
        <v/>
      </c>
      <c r="F40" s="26" t="str">
        <f aca="false">IF(OR(C40="",D40=""),"",C40/E40)</f>
        <v/>
      </c>
      <c r="G40" s="18" t="str">
        <f aca="false">IF(OR(C40="",D40=""),"",E40-C40)</f>
        <v/>
      </c>
    </row>
    <row r="41" customFormat="false" ht="15" hidden="false" customHeight="false" outlineLevel="0" collapsed="false">
      <c r="B41" s="14"/>
      <c r="C41" s="11"/>
      <c r="D41" s="11"/>
      <c r="E41" s="18" t="str">
        <f aca="false">IF(D41="","",D41/(1+$C$4))</f>
        <v/>
      </c>
      <c r="F41" s="26" t="str">
        <f aca="false">IF(OR(C41="",D41=""),"",C41/E41)</f>
        <v/>
      </c>
      <c r="G41" s="18" t="str">
        <f aca="false">IF(OR(C41="",D41=""),"",E41-C41)</f>
        <v/>
      </c>
    </row>
    <row r="42" customFormat="false" ht="15" hidden="false" customHeight="false" outlineLevel="0" collapsed="false">
      <c r="B42" s="14"/>
      <c r="C42" s="11"/>
      <c r="D42" s="11"/>
      <c r="E42" s="18" t="str">
        <f aca="false">IF(D42="","",D42/(1+$C$4))</f>
        <v/>
      </c>
      <c r="F42" s="26" t="str">
        <f aca="false">IF(OR(C42="",D42=""),"",C42/E42)</f>
        <v/>
      </c>
      <c r="G42" s="18" t="str">
        <f aca="false">IF(OR(C42="",D42=""),"",E42-C42)</f>
        <v/>
      </c>
    </row>
    <row r="43" customFormat="false" ht="15" hidden="false" customHeight="false" outlineLevel="0" collapsed="false">
      <c r="B43" s="14"/>
      <c r="C43" s="11"/>
      <c r="D43" s="11"/>
      <c r="E43" s="18" t="str">
        <f aca="false">IF(D43="","",D43/(1+$C$4))</f>
        <v/>
      </c>
      <c r="F43" s="26" t="str">
        <f aca="false">IF(OR(C43="",D43=""),"",C43/E43)</f>
        <v/>
      </c>
      <c r="G43" s="18" t="str">
        <f aca="false">IF(OR(C43="",D43=""),"",E43-C43)</f>
        <v/>
      </c>
    </row>
    <row r="44" customFormat="false" ht="15" hidden="false" customHeight="false" outlineLevel="0" collapsed="false">
      <c r="B44" s="14"/>
      <c r="C44" s="11"/>
      <c r="D44" s="11"/>
      <c r="E44" s="18" t="str">
        <f aca="false">IF(D44="","",D44/(1+$C$4))</f>
        <v/>
      </c>
      <c r="F44" s="26" t="str">
        <f aca="false">IF(OR(C44="",D44=""),"",C44/E44)</f>
        <v/>
      </c>
      <c r="G44" s="18" t="str">
        <f aca="false">IF(OR(C44="",D44=""),"",E44-C44)</f>
        <v/>
      </c>
    </row>
    <row r="45" customFormat="false" ht="15" hidden="false" customHeight="false" outlineLevel="0" collapsed="false">
      <c r="B45" s="14"/>
      <c r="C45" s="11"/>
      <c r="D45" s="11"/>
      <c r="E45" s="18" t="str">
        <f aca="false">IF(D45="","",D45/(1+$C$4))</f>
        <v/>
      </c>
      <c r="F45" s="26" t="str">
        <f aca="false">IF(OR(C45="",D45=""),"",C45/E45)</f>
        <v/>
      </c>
      <c r="G45" s="18" t="str">
        <f aca="false">IF(OR(C45="",D45=""),"",E45-C45)</f>
        <v/>
      </c>
    </row>
    <row r="46" customFormat="false" ht="15" hidden="false" customHeight="false" outlineLevel="0" collapsed="false">
      <c r="B46" s="14"/>
      <c r="C46" s="11"/>
      <c r="D46" s="11"/>
      <c r="E46" s="18" t="str">
        <f aca="false">IF(D46="","",D46/(1+$C$4))</f>
        <v/>
      </c>
      <c r="F46" s="26" t="str">
        <f aca="false">IF(OR(C46="",D46=""),"",C46/E46)</f>
        <v/>
      </c>
      <c r="G46" s="18" t="str">
        <f aca="false">IF(OR(C46="",D46=""),"",E46-C46)</f>
        <v/>
      </c>
    </row>
    <row r="48" customFormat="false" ht="15" hidden="false" customHeight="false" outlineLevel="0" collapsed="false">
      <c r="B48" s="8" t="s">
        <v>56</v>
      </c>
      <c r="C48" s="27" t="n">
        <f aca="false">IFERROR(SUM(C7:C46)/SUM(E7:E46),0)</f>
        <v>0.308338461538462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2026-10-21T09:02:38Z</dcterms:created>
  <dc:creator>openpyxl</dc:creator>
  <dc:description/>
  <dc:language>en-US</dc:language>
  <cp:lastModifiedBy/>
  <dcterms:modified xsi:type="dcterms:W3CDTF">2026-10-21T09:02:38Z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